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4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<sst xmlns="http://schemas.openxmlformats.org/spreadsheetml/2006/main" count="100" uniqueCount="100">
  <si>
    <t xml:space="preserve">Total Resistance</t>
  </si>
  <si>
    <t xml:space="preserve">1v current</t>
  </si>
  <si>
    <t xml:space="preserve">Step</t>
  </si>
  <si>
    <t xml:space="preserve">Attenuation</t>
  </si>
  <si>
    <t xml:space="preserve">ratio</t>
  </si>
  <si>
    <t xml:space="preserve">V drop</t>
  </si>
  <si>
    <t xml:space="preserve">Z1</t>
  </si>
  <si>
    <t xml:space="preserve">Running Sum</t>
  </si>
  <si>
    <t xml:space="preserve">Z2</t>
  </si>
  <si>
    <t xml:space="preserve">Component Combo</t>
  </si>
  <si>
    <t xml:space="preserve">1R</t>
  </si>
  <si>
    <t xml:space="preserve">RC0402FR-071RL</t>
  </si>
  <si>
    <t xml:space="preserve">2.2R</t>
  </si>
  <si>
    <t xml:space="preserve">RC0402FR-072R2L</t>
  </si>
  <si>
    <t xml:space="preserve">1K8*(5K6*150K+12K)</t>
  </si>
  <si>
    <t xml:space="preserve">15R</t>
  </si>
  <si>
    <t xml:space="preserve">RC0402FR-0715RL</t>
  </si>
  <si>
    <t xml:space="preserve">(2R2+47R+1K8)*6K8</t>
  </si>
  <si>
    <t xml:space="preserve">47R</t>
  </si>
  <si>
    <t xml:space="preserve">RC0402FR-0747RL</t>
  </si>
  <si>
    <t xml:space="preserve">1R+100R*1K8+1K2</t>
  </si>
  <si>
    <t xml:space="preserve">100R</t>
  </si>
  <si>
    <t xml:space="preserve">RC0402FR-07100RL</t>
  </si>
  <si>
    <t xml:space="preserve">15R+1K5*(47R+4K7)</t>
  </si>
  <si>
    <t xml:space="preserve">390R</t>
  </si>
  <si>
    <t xml:space="preserve">RC0402FR-13390RL</t>
  </si>
  <si>
    <t xml:space="preserve">470R+560R*(22K+390K)</t>
  </si>
  <si>
    <t xml:space="preserve">470R</t>
  </si>
  <si>
    <t xml:space="preserve">RC0402FR-13470RL</t>
  </si>
  <si>
    <t xml:space="preserve">(390R+1K2)*2K2*150K</t>
  </si>
  <si>
    <t xml:space="preserve">560R</t>
  </si>
  <si>
    <t xml:space="preserve">820R*(4K7*39K+270K)</t>
  </si>
  <si>
    <t xml:space="preserve">820R</t>
  </si>
  <si>
    <t xml:space="preserve">RC0402FR-07820RL</t>
  </si>
  <si>
    <t xml:space="preserve">820R*(2K2+6K8*12K)</t>
  </si>
  <si>
    <t xml:space="preserve">1.2k</t>
  </si>
  <si>
    <t xml:space="preserve">RC0402FR-071K2L</t>
  </si>
  <si>
    <t xml:space="preserve">180R+470R*680K*820K</t>
  </si>
  <si>
    <t xml:space="preserve">1.5k</t>
  </si>
  <si>
    <t xml:space="preserve">RC0402FR-071K5L</t>
  </si>
  <si>
    <t xml:space="preserve">180R+680R*1K5*2K7</t>
  </si>
  <si>
    <t xml:space="preserve">1.8k</t>
  </si>
  <si>
    <t xml:space="preserve">RC0402FR-071K8L</t>
  </si>
  <si>
    <t xml:space="preserve">680R*(6R8+330R+1K8)</t>
  </si>
  <si>
    <t xml:space="preserve">2.2k</t>
  </si>
  <si>
    <t xml:space="preserve">RC0402FR-072K2L</t>
  </si>
  <si>
    <t xml:space="preserve">470R*(5K6*6K8+18K)</t>
  </si>
  <si>
    <t xml:space="preserve">4.7k</t>
  </si>
  <si>
    <t xml:space="preserve">RC0402FR-074K7L</t>
  </si>
  <si>
    <t xml:space="preserve">470R*(1R8+3K3)*100K</t>
  </si>
  <si>
    <t xml:space="preserve">5.6k</t>
  </si>
  <si>
    <t xml:space="preserve">RC0402FR-075K6L</t>
  </si>
  <si>
    <t xml:space="preserve">8R2*5K6+27R+330R</t>
  </si>
  <si>
    <t xml:space="preserve">6.8k</t>
  </si>
  <si>
    <t xml:space="preserve">RC0402FR-076K8L</t>
  </si>
  <si>
    <t xml:space="preserve">(2R7+330R)*22K*47K</t>
  </si>
  <si>
    <t xml:space="preserve">12k</t>
  </si>
  <si>
    <t xml:space="preserve">RC0402FR-0712KL</t>
  </si>
  <si>
    <t xml:space="preserve">330R*(1K2*680K+1K2)</t>
  </si>
  <si>
    <t xml:space="preserve">22k</t>
  </si>
  <si>
    <t xml:space="preserve">RC0402FR-0722KL</t>
  </si>
  <si>
    <t xml:space="preserve">(1R2+270R*5K6)*270K</t>
  </si>
  <si>
    <t xml:space="preserve">39k</t>
  </si>
  <si>
    <t xml:space="preserve">RC0402FR-0739KL</t>
  </si>
  <si>
    <t xml:space="preserve">3R9+270R*2K2*3K9</t>
  </si>
  <si>
    <t xml:space="preserve">150k</t>
  </si>
  <si>
    <t xml:space="preserve">RC0402FR-07150KL</t>
  </si>
  <si>
    <t xml:space="preserve">12R+270R*(1R2+680R)</t>
  </si>
  <si>
    <t xml:space="preserve">270k</t>
  </si>
  <si>
    <t xml:space="preserve">RC0402FR-07270KL</t>
  </si>
  <si>
    <t xml:space="preserve">(3R9+180R)*(5K6+33K)</t>
  </si>
  <si>
    <t xml:space="preserve">390K</t>
  </si>
  <si>
    <t xml:space="preserve">RC0402FR-07390KL</t>
  </si>
  <si>
    <t xml:space="preserve">(15R+150R)*15K*330K</t>
  </si>
  <si>
    <t xml:space="preserve">150R*(2R2+22R+4K7)</t>
  </si>
  <si>
    <t xml:space="preserve">220R+1K*39K*270K</t>
  </si>
  <si>
    <t xml:space="preserve">Step 1, Attenuation = Infinity dB, Rx = 15000 ohms, Ry = 0 ohms, Resistor = 0 ohms.</t>
  </si>
  <si>
    <t xml:space="preserve">Step 2, Attenuation = 22 dB, Rx = 13809 ohms, Ry = 1191 ohms, Resistor = 1191 ohms.</t>
  </si>
  <si>
    <t xml:space="preserve">Step 3, Attenuation = 21 dB, Rx = 13663 ohms, Ry = 1337 ohms, Resistor = 146 ohms.</t>
  </si>
  <si>
    <t xml:space="preserve">Step 4, Attenuation = 20 dB, Rx = 13500 ohms, Ry = 1500 ohms, Resistor = 163 ohms.</t>
  </si>
  <si>
    <t xml:space="preserve">Step 5, Attenuation = 19 dB, Rx = 13317 ohms, Ry = 1683 ohms, Resistor = 183 ohms.</t>
  </si>
  <si>
    <t xml:space="preserve">Step 6, Attenuation = 18 dB, Rx = 13112 ohms, Ry = 1888 ohms, Resistor = 205 ohms.</t>
  </si>
  <si>
    <t xml:space="preserve">Step 7, Attenuation = 17 dB, Rx = 12881 ohms, Ry = 2119 ohms, Resistor = 231 ohms.</t>
  </si>
  <si>
    <t xml:space="preserve">Step 8, Attenuation = 16 dB, Rx = 12623 ohms, Ry = 2377 ohms, Resistor = 258 ohms.</t>
  </si>
  <si>
    <t xml:space="preserve">Step 9, Attenuation = 15 dB, Rx = 12333 ohms, Ry = 2667 ohms, Resistor = 290 ohms.</t>
  </si>
  <si>
    <t xml:space="preserve">Step 10, Attenuation = 14 dB, Rx = 12007 ohms, Ry = 2993 ohms, Resistor = 326 ohms.</t>
  </si>
  <si>
    <t xml:space="preserve">Step 11, Attenuation = 13 dB, Rx = 11642 ohms, Ry = 3358 ohms, Resistor = 365 ohms.</t>
  </si>
  <si>
    <t xml:space="preserve">Step 12, Attenuation = 12 dB, Rx = 11232 ohms, Ry = 3768 ohms, Resistor = 410 ohms.</t>
  </si>
  <si>
    <t xml:space="preserve">Step 13, Attenuation = 11 dB, Rx = 10772 ohms, Ry = 4228 ohms, Resistor = 460 ohms.</t>
  </si>
  <si>
    <t xml:space="preserve">Step 14, Attenuation = 10 dB, Rx = 10257 ohms, Ry = 4743 ohms, Resistor = 515 ohms.</t>
  </si>
  <si>
    <t xml:space="preserve">Step 15, Attenuation = 9 dB, Rx = 9678 ohms, Ry = 5322 ohms, Resistor = 579 ohms.</t>
  </si>
  <si>
    <t xml:space="preserve">Step 16, Attenuation = 8 dB, Rx = 9028 ohms, Ry = 5972 ohms, Resistor = 650 ohms.</t>
  </si>
  <si>
    <t xml:space="preserve">Step 17, Attenuation = 7 dB, Rx = 8300 ohms, Ry = 6700 ohms, Resistor = 728 ohms.</t>
  </si>
  <si>
    <t xml:space="preserve">Step 18, Attenuation = 6 dB, Rx = 7482 ohms, Ry = 7518 ohms, Resistor = 818 ohms.</t>
  </si>
  <si>
    <t xml:space="preserve">Step 19, Attenuation = 5 dB, Rx = 6565 ohms, Ry = 8435 ohms, Resistor = 917 ohms.</t>
  </si>
  <si>
    <t xml:space="preserve">Step 20, Attenuation = 4 dB, Rx = 5536 ohms, Ry = 9464 ohms, Resistor = 1029 ohms.</t>
  </si>
  <si>
    <t xml:space="preserve">Step 21, Attenuation = 3 dB, Rx = 4381 ohms, Ry = 10619 ohms, Resistor = 1155 ohms.</t>
  </si>
  <si>
    <t xml:space="preserve">Step 22, Attenuation = 2 dB, Rx = 3085 ohms, Ry = 11915 ohms, Resistor = 1296 ohms.</t>
  </si>
  <si>
    <t xml:space="preserve">Step 23, Attenuation = 1 dB, Rx = 1631 ohms, Ry = 13369 ohms, Resistor = 1454 ohms.</t>
  </si>
  <si>
    <t xml:space="preserve">Step 24, Attenuation = 0 dB, Rx = 0 ohms, Ry = 15000 ohms, Resistor = 1631 ohms.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</si>
</sst>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ED1C24"/>
        <bgColor rgb="FF9933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452160</xdr:colOff>
      <xdr:row>59</xdr:row>
      <xdr:rowOff>106560</xdr:rowOff>
    </xdr:from>
    <xdr:to>
      <xdr:col>13</xdr:col>
      <xdr:colOff>340200</xdr:colOff>
      <xdr:row>71</xdr:row>
      <xdr:rowOff>26640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9064440" y="10446840"/>
          <a:ext cx="2309400" cy="2023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showFormulas="false" showGridLines="tru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H13" activeCellId="0" sqref="H13"/>
    </sheetView>
  </sheetViews>
  <sheetFormatPr defaultRowHeight="13.8" zeroHeight="false" outlineLevelRow="0" outlineLevelCol="0"/>
  <cols>
    <col collapsed="false" customWidth="true" hidden="false" outlineLevel="0" max="1" min="1" style="1" width="15.42"/>
    <col collapsed="false" customWidth="true" hidden="false" outlineLevel="0" max="2" min="2" style="1" width="13.14"/>
    <col collapsed="false" customWidth="true" hidden="false" outlineLevel="0" max="5" min="3" style="1" width="9.14"/>
    <col collapsed="false" customWidth="true" hidden="false" outlineLevel="0" max="6" min="6" style="1" width="12.57"/>
    <col collapsed="false" customWidth="true" hidden="false" outlineLevel="0" max="7" min="7" style="1" width="9.14"/>
    <col collapsed="false" customWidth="true" hidden="false" outlineLevel="0" max="8" min="8" style="1" width="27"/>
    <col collapsed="false" customWidth="true" hidden="false" outlineLevel="0" max="9" min="9" style="0" width="8.67"/>
    <col collapsed="false" customWidth="true" hidden="false" outlineLevel="0" max="10" min="10" style="2" width="8.67"/>
    <col collapsed="false" customWidth="true" hidden="false" outlineLevel="0" max="11" min="11" style="2" width="16.96"/>
    <col collapsed="false" customWidth="true" hidden="false" outlineLevel="0" max="1025" min="12" style="0" width="8.67"/>
  </cols>
  <sheetData>
    <row r="1" customFormat="false" ht="13.8" hidden="false" customHeight="false" outlineLevel="0" collapsed="false">
      <c r="A1" s="1" t="s">
        <v>0</v>
      </c>
      <c r="B1" s="1" t="n">
        <v>15000</v>
      </c>
    </row>
    <row r="2" customFormat="false" ht="13.8" hidden="false" customHeight="false" outlineLevel="0" collapsed="false">
      <c r="A2" s="1" t="s">
        <v>1</v>
      </c>
      <c r="B2" s="1" t="n">
        <f aca="false">1/B1</f>
        <v>6.66666666666667E-005</v>
      </c>
      <c r="H2" s="1" t="n">
        <f aca="false">SUM(E6:E8)</f>
        <v>4380.81323423793</v>
      </c>
      <c r="I2" s="0" t="n">
        <f aca="false">H2+G8</f>
        <v>15000</v>
      </c>
    </row>
    <row r="4" customFormat="false" ht="13.8" hidden="false" customHeight="false" outlineLevel="0" collapsed="false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J4" s="2" t="s">
        <v>10</v>
      </c>
      <c r="K4" s="2" t="s">
        <v>11</v>
      </c>
    </row>
    <row r="5" customFormat="false" ht="13.8" hidden="false" customHeight="false" outlineLevel="0" collapsed="false">
      <c r="A5" s="1" t="n">
        <v>24</v>
      </c>
      <c r="B5" s="1" t="n">
        <v>0</v>
      </c>
      <c r="C5" s="1" t="n">
        <v>1</v>
      </c>
      <c r="D5" s="1" t="n">
        <v>1</v>
      </c>
      <c r="E5" s="3" t="n">
        <v>0</v>
      </c>
      <c r="F5" s="1" t="n">
        <f aca="false">E5</f>
        <v>0</v>
      </c>
      <c r="G5" s="1" t="n">
        <v>15000</v>
      </c>
      <c r="J5" s="2" t="s">
        <v>12</v>
      </c>
      <c r="K5" s="2" t="s">
        <v>13</v>
      </c>
    </row>
    <row r="6" customFormat="false" ht="13.8" hidden="false" customHeight="false" outlineLevel="0" collapsed="false">
      <c r="A6" s="1" t="n">
        <v>23</v>
      </c>
      <c r="B6" s="1" t="n">
        <v>-1</v>
      </c>
      <c r="C6" s="1" t="n">
        <f aca="false">10^(B6/20)</f>
        <v>0.891250938133745</v>
      </c>
      <c r="D6" s="1" t="n">
        <f aca="false">C5-C6</f>
        <v>0.108749061866255</v>
      </c>
      <c r="E6" s="3" t="n">
        <f aca="false">(D6/$B$2)</f>
        <v>1631.23592799382</v>
      </c>
      <c r="F6" s="3" t="n">
        <f aca="false">F5+E6</f>
        <v>1631.23592799382</v>
      </c>
      <c r="G6" s="1" t="n">
        <f aca="false">15000-F6</f>
        <v>13368.7640720062</v>
      </c>
      <c r="H6" s="1" t="s">
        <v>14</v>
      </c>
      <c r="J6" s="0" t="s">
        <v>15</v>
      </c>
      <c r="K6" s="0" t="s">
        <v>16</v>
      </c>
    </row>
    <row r="7" customFormat="false" ht="13.8" hidden="false" customHeight="false" outlineLevel="0" collapsed="false">
      <c r="A7" s="1" t="n">
        <v>22</v>
      </c>
      <c r="B7" s="1" t="n">
        <v>-2</v>
      </c>
      <c r="C7" s="1" t="n">
        <f aca="false">10^(B7/20)</f>
        <v>0.794328234724282</v>
      </c>
      <c r="D7" s="1" t="n">
        <f aca="false">C6-C7</f>
        <v>0.096922703409464</v>
      </c>
      <c r="E7" s="3" t="n">
        <f aca="false">(D7/$B$2)</f>
        <v>1453.84055114196</v>
      </c>
      <c r="F7" s="3" t="n">
        <f aca="false">F6+E7</f>
        <v>3085.07647913578</v>
      </c>
      <c r="G7" s="1" t="n">
        <f aca="false">15000-F7</f>
        <v>11914.9235208642</v>
      </c>
      <c r="H7" s="1" t="s">
        <v>17</v>
      </c>
      <c r="J7" s="2" t="s">
        <v>18</v>
      </c>
      <c r="K7" s="2" t="s">
        <v>19</v>
      </c>
    </row>
    <row r="8" customFormat="false" ht="13.8" hidden="false" customHeight="false" outlineLevel="0" collapsed="false">
      <c r="A8" s="1" t="n">
        <v>21</v>
      </c>
      <c r="B8" s="1" t="n">
        <v>-3</v>
      </c>
      <c r="C8" s="1" t="n">
        <f aca="false">10^(B8/20)</f>
        <v>0.707945784384138</v>
      </c>
      <c r="D8" s="1" t="n">
        <f aca="false">C7-C8</f>
        <v>0.0863824503401436</v>
      </c>
      <c r="E8" s="3" t="n">
        <f aca="false">(D8/$B$2)</f>
        <v>1295.73675510215</v>
      </c>
      <c r="F8" s="3" t="n">
        <f aca="false">F7+E8</f>
        <v>4380.81323423793</v>
      </c>
      <c r="G8" s="1" t="n">
        <f aca="false">15000-F8</f>
        <v>10619.1867657621</v>
      </c>
      <c r="H8" s="1" t="s">
        <v>20</v>
      </c>
      <c r="J8" s="2" t="s">
        <v>21</v>
      </c>
      <c r="K8" s="2" t="s">
        <v>22</v>
      </c>
    </row>
    <row r="9" customFormat="false" ht="13.8" hidden="false" customHeight="false" outlineLevel="0" collapsed="false">
      <c r="A9" s="1" t="n">
        <v>20</v>
      </c>
      <c r="B9" s="1" t="n">
        <v>-4</v>
      </c>
      <c r="C9" s="1" t="n">
        <f aca="false">10^(B9/20)</f>
        <v>0.630957344480193</v>
      </c>
      <c r="D9" s="1" t="n">
        <f aca="false">C8-C9</f>
        <v>0.0769884399039447</v>
      </c>
      <c r="E9" s="3" t="n">
        <f aca="false">(D9/$B$2)</f>
        <v>1154.82659855917</v>
      </c>
      <c r="F9" s="3" t="n">
        <f aca="false">F8+E9</f>
        <v>5535.6398327971</v>
      </c>
      <c r="G9" s="1" t="n">
        <f aca="false">15000-F9</f>
        <v>9464.3601672029</v>
      </c>
      <c r="H9" s="1" t="s">
        <v>23</v>
      </c>
      <c r="J9" s="0" t="s">
        <v>24</v>
      </c>
      <c r="K9" s="0" t="s">
        <v>25</v>
      </c>
    </row>
    <row r="10" customFormat="false" ht="13.8" hidden="false" customHeight="false" outlineLevel="0" collapsed="false">
      <c r="A10" s="1" t="n">
        <v>19</v>
      </c>
      <c r="B10" s="1" t="n">
        <v>-5</v>
      </c>
      <c r="C10" s="1" t="n">
        <f aca="false">10^(B10/20)</f>
        <v>0.562341325190349</v>
      </c>
      <c r="D10" s="1" t="n">
        <f aca="false">C9-C10</f>
        <v>0.0686160192898442</v>
      </c>
      <c r="E10" s="3" t="n">
        <f aca="false">(D10/$B$2)</f>
        <v>1029.24028934766</v>
      </c>
      <c r="F10" s="3" t="n">
        <f aca="false">F9+E10</f>
        <v>6564.88012214476</v>
      </c>
      <c r="G10" s="1" t="n">
        <f aca="false">15000-F10</f>
        <v>8435.11987785524</v>
      </c>
      <c r="H10" s="1" t="s">
        <v>26</v>
      </c>
      <c r="J10" s="0" t="s">
        <v>27</v>
      </c>
      <c r="K10" s="0" t="s">
        <v>28</v>
      </c>
    </row>
    <row r="11" customFormat="false" ht="13.8" hidden="false" customHeight="false" outlineLevel="0" collapsed="false">
      <c r="A11" s="1" t="n">
        <v>18</v>
      </c>
      <c r="B11" s="1" t="n">
        <v>-6</v>
      </c>
      <c r="C11" s="1" t="n">
        <f aca="false">10^(B11/20)</f>
        <v>0.501187233627272</v>
      </c>
      <c r="D11" s="1" t="n">
        <f aca="false">C10-C11</f>
        <v>0.0611540915630768</v>
      </c>
      <c r="E11" s="3" t="n">
        <f aca="false">(D11/$B$2)</f>
        <v>917.311373446152</v>
      </c>
      <c r="F11" s="3" t="n">
        <f aca="false">F10+E11</f>
        <v>7482.19149559092</v>
      </c>
      <c r="G11" s="1" t="n">
        <f aca="false">15000-F11</f>
        <v>7517.80850440908</v>
      </c>
      <c r="H11" s="1" t="s">
        <v>29</v>
      </c>
      <c r="J11" s="0" t="s">
        <v>30</v>
      </c>
      <c r="K11" s="4"/>
    </row>
    <row r="12" customFormat="false" ht="13.8" hidden="false" customHeight="false" outlineLevel="0" collapsed="false">
      <c r="A12" s="1" t="n">
        <v>17</v>
      </c>
      <c r="B12" s="1" t="n">
        <v>-7</v>
      </c>
      <c r="C12" s="1" t="n">
        <f aca="false">10^(B12/20)</f>
        <v>0.446683592150963</v>
      </c>
      <c r="D12" s="1" t="n">
        <f aca="false">C11-C12</f>
        <v>0.0545036414763091</v>
      </c>
      <c r="E12" s="3" t="n">
        <f aca="false">(D12/$B$2)</f>
        <v>817.554622144636</v>
      </c>
      <c r="F12" s="3" t="n">
        <f aca="false">F11+E12</f>
        <v>8299.74611773555</v>
      </c>
      <c r="G12" s="1" t="n">
        <f aca="false">15000-F12</f>
        <v>6700.25388226445</v>
      </c>
      <c r="H12" s="1" t="s">
        <v>31</v>
      </c>
      <c r="J12" s="0" t="s">
        <v>32</v>
      </c>
      <c r="K12" s="0" t="s">
        <v>33</v>
      </c>
    </row>
    <row r="13" customFormat="false" ht="13.8" hidden="false" customHeight="false" outlineLevel="0" collapsed="false">
      <c r="A13" s="1" t="n">
        <v>16</v>
      </c>
      <c r="B13" s="1" t="n">
        <v>-8</v>
      </c>
      <c r="C13" s="1" t="n">
        <f aca="false">10^(B13/20)</f>
        <v>0.398107170553497</v>
      </c>
      <c r="D13" s="1" t="n">
        <f aca="false">C12-C13</f>
        <v>0.048576421597466</v>
      </c>
      <c r="E13" s="3" t="n">
        <f aca="false">(D13/$B$2)</f>
        <v>728.646323961989</v>
      </c>
      <c r="F13" s="3" t="n">
        <f aca="false">F12+E13</f>
        <v>9028.39244169754</v>
      </c>
      <c r="G13" s="1" t="n">
        <f aca="false">15000-F13</f>
        <v>5971.60755830246</v>
      </c>
      <c r="H13" s="1" t="s">
        <v>34</v>
      </c>
      <c r="J13" s="2" t="s">
        <v>35</v>
      </c>
      <c r="K13" s="2" t="s">
        <v>36</v>
      </c>
    </row>
    <row r="14" customFormat="false" ht="13.8" hidden="false" customHeight="false" outlineLevel="0" collapsed="false">
      <c r="A14" s="1" t="n">
        <v>15</v>
      </c>
      <c r="B14" s="1" t="n">
        <v>-9</v>
      </c>
      <c r="C14" s="1" t="n">
        <f aca="false">10^(B14/20)</f>
        <v>0.354813389233575</v>
      </c>
      <c r="D14" s="1" t="n">
        <f aca="false">C13-C14</f>
        <v>0.0432937813199217</v>
      </c>
      <c r="E14" s="3" t="n">
        <f aca="false">(D14/$B$2)</f>
        <v>649.406719798826</v>
      </c>
      <c r="F14" s="3" t="n">
        <f aca="false">F13+E14</f>
        <v>9677.79916149637</v>
      </c>
      <c r="G14" s="1" t="n">
        <f aca="false">15000-F14</f>
        <v>5322.20083850363</v>
      </c>
      <c r="H14" s="1" t="s">
        <v>37</v>
      </c>
      <c r="J14" s="0" t="s">
        <v>38</v>
      </c>
      <c r="K14" s="0" t="s">
        <v>39</v>
      </c>
    </row>
    <row r="15" customFormat="false" ht="13.8" hidden="false" customHeight="false" outlineLevel="0" collapsed="false">
      <c r="A15" s="1" t="n">
        <v>14</v>
      </c>
      <c r="B15" s="1" t="n">
        <v>-10</v>
      </c>
      <c r="C15" s="1" t="n">
        <f aca="false">10^(B15/20)</f>
        <v>0.316227766016838</v>
      </c>
      <c r="D15" s="1" t="n">
        <f aca="false">C14-C15</f>
        <v>0.0385856232167375</v>
      </c>
      <c r="E15" s="3" t="n">
        <f aca="false">(D15/$B$2)</f>
        <v>578.784348251063</v>
      </c>
      <c r="F15" s="3" t="n">
        <f aca="false">F14+E15</f>
        <v>10256.5835097474</v>
      </c>
      <c r="G15" s="1" t="n">
        <f aca="false">15000-F15</f>
        <v>4743.41649025257</v>
      </c>
      <c r="H15" s="1" t="s">
        <v>40</v>
      </c>
      <c r="J15" s="2" t="s">
        <v>41</v>
      </c>
      <c r="K15" s="2" t="s">
        <v>42</v>
      </c>
    </row>
    <row r="16" customFormat="false" ht="13.8" hidden="false" customHeight="false" outlineLevel="0" collapsed="false">
      <c r="A16" s="1" t="n">
        <v>13</v>
      </c>
      <c r="B16" s="1" t="n">
        <v>-11</v>
      </c>
      <c r="C16" s="1" t="n">
        <f aca="false">10^(B16/20)</f>
        <v>0.281838293126445</v>
      </c>
      <c r="D16" s="1" t="n">
        <f aca="false">C15-C16</f>
        <v>0.0343894728903926</v>
      </c>
      <c r="E16" s="3" t="n">
        <f aca="false">(D16/$B$2)</f>
        <v>515.842093355889</v>
      </c>
      <c r="F16" s="3" t="n">
        <f aca="false">F15+E16</f>
        <v>10772.4256031033</v>
      </c>
      <c r="G16" s="1" t="n">
        <f aca="false">15000-F16</f>
        <v>4227.57439689668</v>
      </c>
      <c r="H16" s="1" t="s">
        <v>43</v>
      </c>
      <c r="J16" s="0" t="s">
        <v>44</v>
      </c>
      <c r="K16" s="0" t="s">
        <v>45</v>
      </c>
    </row>
    <row r="17" customFormat="false" ht="13.8" hidden="false" customHeight="false" outlineLevel="0" collapsed="false">
      <c r="A17" s="1" t="n">
        <v>12</v>
      </c>
      <c r="B17" s="1" t="n">
        <v>-12</v>
      </c>
      <c r="C17" s="1" t="n">
        <f aca="false">10^(B17/20)</f>
        <v>0.251188643150958</v>
      </c>
      <c r="D17" s="1" t="n">
        <f aca="false">C16-C17</f>
        <v>0.0306496499754874</v>
      </c>
      <c r="E17" s="3" t="n">
        <f aca="false">(D17/$B$2)</f>
        <v>459.74474963231</v>
      </c>
      <c r="F17" s="3" t="n">
        <f aca="false">F16+E17</f>
        <v>11232.1703527356</v>
      </c>
      <c r="G17" s="1" t="n">
        <f aca="false">15000-F17</f>
        <v>3767.82964726437</v>
      </c>
      <c r="H17" s="1" t="s">
        <v>46</v>
      </c>
      <c r="J17" s="0" t="s">
        <v>47</v>
      </c>
      <c r="K17" s="0" t="s">
        <v>48</v>
      </c>
    </row>
    <row r="18" customFormat="false" ht="13.8" hidden="false" customHeight="false" outlineLevel="0" collapsed="false">
      <c r="A18" s="1" t="n">
        <v>11</v>
      </c>
      <c r="B18" s="1" t="n">
        <v>-13</v>
      </c>
      <c r="C18" s="1" t="n">
        <f aca="false">10^(B18/20)</f>
        <v>0.223872113856834</v>
      </c>
      <c r="D18" s="1" t="n">
        <f aca="false">C17-C18</f>
        <v>0.0273165292941241</v>
      </c>
      <c r="E18" s="3" t="n">
        <f aca="false">(D18/$B$2)</f>
        <v>409.747939411861</v>
      </c>
      <c r="F18" s="3" t="n">
        <f aca="false">F17+E18</f>
        <v>11641.9182921475</v>
      </c>
      <c r="G18" s="1" t="n">
        <f aca="false">15000-F18</f>
        <v>3358.08170785251</v>
      </c>
      <c r="H18" s="1" t="s">
        <v>49</v>
      </c>
      <c r="J18" s="2" t="s">
        <v>50</v>
      </c>
      <c r="K18" s="2" t="s">
        <v>51</v>
      </c>
    </row>
    <row r="19" customFormat="false" ht="13.8" hidden="false" customHeight="false" outlineLevel="0" collapsed="false">
      <c r="A19" s="1" t="n">
        <v>10</v>
      </c>
      <c r="B19" s="1" t="n">
        <v>-14</v>
      </c>
      <c r="C19" s="1" t="n">
        <f aca="false">10^(B19/20)</f>
        <v>0.199526231496888</v>
      </c>
      <c r="D19" s="1" t="n">
        <f aca="false">C18-C19</f>
        <v>0.024345882359946</v>
      </c>
      <c r="E19" s="3" t="n">
        <f aca="false">(D19/$B$2)</f>
        <v>365.18823539919</v>
      </c>
      <c r="F19" s="3" t="n">
        <f aca="false">F18+E19</f>
        <v>12007.1065275467</v>
      </c>
      <c r="G19" s="1" t="n">
        <f aca="false">15000-F19</f>
        <v>2992.89347245332</v>
      </c>
      <c r="H19" s="1" t="s">
        <v>52</v>
      </c>
      <c r="J19" s="2" t="s">
        <v>53</v>
      </c>
      <c r="K19" s="2" t="s">
        <v>54</v>
      </c>
    </row>
    <row r="20" customFormat="false" ht="13.8" hidden="false" customHeight="false" outlineLevel="0" collapsed="false">
      <c r="A20" s="1" t="n">
        <v>9</v>
      </c>
      <c r="B20" s="1" t="n">
        <v>-15</v>
      </c>
      <c r="C20" s="1" t="n">
        <f aca="false">10^(B20/20)</f>
        <v>0.177827941003892</v>
      </c>
      <c r="D20" s="1" t="n">
        <f aca="false">C19-C20</f>
        <v>0.0216982904929957</v>
      </c>
      <c r="E20" s="3" t="n">
        <f aca="false">(D20/$B$2)</f>
        <v>325.474357394935</v>
      </c>
      <c r="F20" s="3" t="n">
        <f aca="false">F19+E20</f>
        <v>12332.5808849416</v>
      </c>
      <c r="G20" s="1" t="n">
        <f aca="false">15000-F20</f>
        <v>2667.41911505838</v>
      </c>
      <c r="H20" s="1" t="s">
        <v>55</v>
      </c>
      <c r="J20" s="2" t="s">
        <v>56</v>
      </c>
      <c r="K20" s="2" t="s">
        <v>57</v>
      </c>
    </row>
    <row r="21" customFormat="false" ht="13.8" hidden="false" customHeight="false" outlineLevel="0" collapsed="false">
      <c r="A21" s="1" t="n">
        <v>8</v>
      </c>
      <c r="B21" s="1" t="n">
        <v>-16</v>
      </c>
      <c r="C21" s="1" t="n">
        <f aca="false">10^(B21/20)</f>
        <v>0.158489319246111</v>
      </c>
      <c r="D21" s="1" t="n">
        <f aca="false">C20-C21</f>
        <v>0.019338621757781</v>
      </c>
      <c r="E21" s="3" t="n">
        <f aca="false">(D21/$B$2)</f>
        <v>290.079326366714</v>
      </c>
      <c r="F21" s="3" t="n">
        <f aca="false">F20+E21</f>
        <v>12622.6602113083</v>
      </c>
      <c r="G21" s="1" t="n">
        <f aca="false">15000-F21</f>
        <v>2377.33978869167</v>
      </c>
      <c r="H21" s="1" t="s">
        <v>58</v>
      </c>
      <c r="J21" s="0" t="s">
        <v>59</v>
      </c>
      <c r="K21" s="0" t="s">
        <v>60</v>
      </c>
    </row>
    <row r="22" customFormat="false" ht="13.8" hidden="false" customHeight="false" outlineLevel="0" collapsed="false">
      <c r="A22" s="1" t="n">
        <v>7</v>
      </c>
      <c r="B22" s="1" t="n">
        <v>-17</v>
      </c>
      <c r="C22" s="1" t="n">
        <f aca="false">10^(B22/20)</f>
        <v>0.141253754462275</v>
      </c>
      <c r="D22" s="1" t="n">
        <f aca="false">C21-C22</f>
        <v>0.0172355647838359</v>
      </c>
      <c r="E22" s="3" t="n">
        <f aca="false">(D22/$B$2)</f>
        <v>258.533471757538</v>
      </c>
      <c r="F22" s="3" t="n">
        <f aca="false">F21+E22</f>
        <v>12881.1936830659</v>
      </c>
      <c r="G22" s="1" t="n">
        <f aca="false">15000-F22</f>
        <v>2118.80631693413</v>
      </c>
      <c r="H22" s="1" t="s">
        <v>61</v>
      </c>
      <c r="J22" s="0" t="s">
        <v>62</v>
      </c>
      <c r="K22" s="0" t="s">
        <v>63</v>
      </c>
    </row>
    <row r="23" customFormat="false" ht="13.8" hidden="false" customHeight="false" outlineLevel="0" collapsed="false">
      <c r="A23" s="1" t="n">
        <v>6</v>
      </c>
      <c r="B23" s="1" t="n">
        <v>-18</v>
      </c>
      <c r="C23" s="1" t="n">
        <f aca="false">10^(B23/20)</f>
        <v>0.125892541179417</v>
      </c>
      <c r="D23" s="1" t="n">
        <f aca="false">C22-C23</f>
        <v>0.0153612132828587</v>
      </c>
      <c r="E23" s="3" t="n">
        <f aca="false">(D23/$B$2)</f>
        <v>230.418199242881</v>
      </c>
      <c r="F23" s="3" t="n">
        <f aca="false">F22+E23</f>
        <v>13111.6118823088</v>
      </c>
      <c r="G23" s="1" t="n">
        <f aca="false">15000-F23</f>
        <v>1888.38811769125</v>
      </c>
      <c r="H23" s="1" t="s">
        <v>64</v>
      </c>
      <c r="J23" s="2" t="s">
        <v>65</v>
      </c>
      <c r="K23" s="2" t="s">
        <v>66</v>
      </c>
    </row>
    <row r="24" customFormat="false" ht="13.8" hidden="false" customHeight="false" outlineLevel="0" collapsed="false">
      <c r="A24" s="1" t="n">
        <v>5</v>
      </c>
      <c r="B24" s="1" t="n">
        <v>-19</v>
      </c>
      <c r="C24" s="1" t="n">
        <f aca="false">10^(B24/20)</f>
        <v>0.112201845430196</v>
      </c>
      <c r="D24" s="1" t="n">
        <f aca="false">C23-C24</f>
        <v>0.0136906957492204</v>
      </c>
      <c r="E24" s="3" t="n">
        <f aca="false">(D24/$B$2)</f>
        <v>205.360436238306</v>
      </c>
      <c r="F24" s="3" t="n">
        <f aca="false">F23+E24</f>
        <v>13316.9723185471</v>
      </c>
      <c r="G24" s="1" t="n">
        <f aca="false">15000-F24</f>
        <v>1683.02768145294</v>
      </c>
      <c r="H24" s="1" t="s">
        <v>67</v>
      </c>
      <c r="J24" s="0" t="s">
        <v>68</v>
      </c>
      <c r="K24" s="0" t="s">
        <v>69</v>
      </c>
    </row>
    <row r="25" customFormat="false" ht="13.8" hidden="false" customHeight="false" outlineLevel="0" collapsed="false">
      <c r="A25" s="1" t="n">
        <v>4</v>
      </c>
      <c r="B25" s="1" t="n">
        <v>-20</v>
      </c>
      <c r="C25" s="1" t="n">
        <f aca="false">10^(B25/20)</f>
        <v>0.1</v>
      </c>
      <c r="D25" s="1" t="n">
        <f aca="false">C24-C25</f>
        <v>0.0122018454301964</v>
      </c>
      <c r="E25" s="3" t="n">
        <f aca="false">(D25/$B$2)</f>
        <v>183.027681452945</v>
      </c>
      <c r="F25" s="3" t="n">
        <f aca="false">F24+E25</f>
        <v>13500</v>
      </c>
      <c r="G25" s="1" t="n">
        <f aca="false">15000-F25</f>
        <v>1500</v>
      </c>
      <c r="H25" s="1" t="s">
        <v>70</v>
      </c>
      <c r="J25" s="2" t="s">
        <v>71</v>
      </c>
      <c r="K25" s="2" t="s">
        <v>72</v>
      </c>
    </row>
    <row r="26" customFormat="false" ht="13.8" hidden="false" customHeight="false" outlineLevel="0" collapsed="false">
      <c r="A26" s="1" t="n">
        <v>3</v>
      </c>
      <c r="B26" s="1" t="n">
        <v>-21</v>
      </c>
      <c r="C26" s="1" t="n">
        <f aca="false">10^(B26/20)</f>
        <v>0.0891250938133745</v>
      </c>
      <c r="D26" s="1" t="n">
        <f aca="false">C25-C26</f>
        <v>0.0108749061866255</v>
      </c>
      <c r="E26" s="3" t="n">
        <f aca="false">(D26/$B$2)</f>
        <v>163.123592799382</v>
      </c>
      <c r="F26" s="3" t="n">
        <f aca="false">F25+E26</f>
        <v>13663.1235927994</v>
      </c>
      <c r="G26" s="1" t="n">
        <f aca="false">15000-F26</f>
        <v>1336.87640720062</v>
      </c>
      <c r="H26" s="1" t="s">
        <v>73</v>
      </c>
    </row>
    <row r="27" customFormat="false" ht="13.8" hidden="false" customHeight="false" outlineLevel="0" collapsed="false">
      <c r="A27" s="1" t="n">
        <v>2</v>
      </c>
      <c r="B27" s="1" t="n">
        <v>-22</v>
      </c>
      <c r="C27" s="1" t="n">
        <f aca="false">10^(B27/20)</f>
        <v>0.0794328234724281</v>
      </c>
      <c r="D27" s="1" t="n">
        <f aca="false">C26-C27</f>
        <v>0.00969227034094641</v>
      </c>
      <c r="E27" s="3" t="n">
        <f aca="false">(D27/$B$2)</f>
        <v>145.384055114196</v>
      </c>
      <c r="F27" s="3" t="n">
        <f aca="false">F26+E27</f>
        <v>13808.5076479136</v>
      </c>
      <c r="G27" s="1" t="n">
        <f aca="false">15000-F27</f>
        <v>1191.49235208642</v>
      </c>
      <c r="H27" s="1" t="s">
        <v>74</v>
      </c>
    </row>
    <row r="28" customFormat="false" ht="13.8" hidden="false" customHeight="false" outlineLevel="0" collapsed="false">
      <c r="A28" s="1" t="n">
        <v>1</v>
      </c>
      <c r="B28" s="1" t="n">
        <v>0</v>
      </c>
      <c r="C28" s="1" t="n">
        <v>0</v>
      </c>
      <c r="D28" s="1" t="n">
        <f aca="false">C27-C28</f>
        <v>0.0794328234724281</v>
      </c>
      <c r="E28" s="3" t="n">
        <f aca="false">(D28/$B$2)</f>
        <v>1191.49235208642</v>
      </c>
      <c r="F28" s="3" t="n">
        <f aca="false">F27+E28</f>
        <v>15000</v>
      </c>
      <c r="G28" s="1" t="n">
        <f aca="false">15000-F28</f>
        <v>0</v>
      </c>
      <c r="H28" s="1" t="s">
        <v>75</v>
      </c>
    </row>
    <row r="29" customFormat="false" ht="13.8" hidden="false" customHeight="false" outlineLevel="0" collapsed="false">
      <c r="E29" s="1" t="n">
        <f aca="false">SUM(E5:E28)</f>
        <v>15000</v>
      </c>
    </row>
    <row r="37" customFormat="false" ht="13.8" hidden="false" customHeight="false" outlineLevel="0" collapsed="false">
      <c r="D37" s="1" t="s">
        <v>76</v>
      </c>
    </row>
    <row r="38" customFormat="false" ht="13.8" hidden="false" customHeight="false" outlineLevel="0" collapsed="false">
      <c r="D38" s="1" t="s">
        <v>77</v>
      </c>
    </row>
    <row r="39" customFormat="false" ht="13.8" hidden="false" customHeight="false" outlineLevel="0" collapsed="false">
      <c r="D39" s="1" t="s">
        <v>78</v>
      </c>
    </row>
    <row r="40" customFormat="false" ht="13.8" hidden="false" customHeight="false" outlineLevel="0" collapsed="false">
      <c r="D40" s="1" t="s">
        <v>79</v>
      </c>
    </row>
    <row r="41" customFormat="false" ht="13.8" hidden="false" customHeight="false" outlineLevel="0" collapsed="false">
      <c r="D41" s="1" t="s">
        <v>80</v>
      </c>
    </row>
    <row r="42" customFormat="false" ht="13.8" hidden="false" customHeight="false" outlineLevel="0" collapsed="false">
      <c r="D42" s="1" t="s">
        <v>81</v>
      </c>
    </row>
    <row r="43" customFormat="false" ht="13.8" hidden="false" customHeight="false" outlineLevel="0" collapsed="false">
      <c r="D43" s="1" t="s">
        <v>82</v>
      </c>
    </row>
    <row r="44" customFormat="false" ht="13.8" hidden="false" customHeight="false" outlineLevel="0" collapsed="false">
      <c r="D44" s="1" t="s">
        <v>83</v>
      </c>
    </row>
    <row r="45" customFormat="false" ht="13.8" hidden="false" customHeight="false" outlineLevel="0" collapsed="false">
      <c r="D45" s="1" t="s">
        <v>84</v>
      </c>
    </row>
    <row r="46" customFormat="false" ht="13.8" hidden="false" customHeight="false" outlineLevel="0" collapsed="false">
      <c r="D46" s="1" t="s">
        <v>85</v>
      </c>
    </row>
    <row r="47" customFormat="false" ht="13.8" hidden="false" customHeight="false" outlineLevel="0" collapsed="false">
      <c r="D47" s="1" t="s">
        <v>86</v>
      </c>
    </row>
    <row r="48" customFormat="false" ht="13.8" hidden="false" customHeight="false" outlineLevel="0" collapsed="false">
      <c r="D48" s="1" t="s">
        <v>87</v>
      </c>
    </row>
    <row r="49" customFormat="false" ht="13.8" hidden="false" customHeight="false" outlineLevel="0" collapsed="false">
      <c r="D49" s="1" t="s">
        <v>88</v>
      </c>
    </row>
    <row r="50" customFormat="false" ht="13.8" hidden="false" customHeight="false" outlineLevel="0" collapsed="false">
      <c r="D50" s="1" t="s">
        <v>89</v>
      </c>
    </row>
    <row r="51" customFormat="false" ht="13.8" hidden="false" customHeight="false" outlineLevel="0" collapsed="false">
      <c r="D51" s="1" t="s">
        <v>90</v>
      </c>
    </row>
    <row r="52" customFormat="false" ht="13.8" hidden="false" customHeight="false" outlineLevel="0" collapsed="false">
      <c r="D52" s="1" t="s">
        <v>91</v>
      </c>
    </row>
    <row r="53" customFormat="false" ht="13.8" hidden="false" customHeight="false" outlineLevel="0" collapsed="false">
      <c r="D53" s="1" t="s">
        <v>92</v>
      </c>
    </row>
    <row r="54" customFormat="false" ht="13.8" hidden="false" customHeight="false" outlineLevel="0" collapsed="false">
      <c r="D54" s="1" t="s">
        <v>93</v>
      </c>
    </row>
    <row r="55" customFormat="false" ht="13.8" hidden="false" customHeight="false" outlineLevel="0" collapsed="false">
      <c r="D55" s="1" t="s">
        <v>94</v>
      </c>
    </row>
    <row r="56" customFormat="false" ht="13.8" hidden="false" customHeight="false" outlineLevel="0" collapsed="false">
      <c r="D56" s="1" t="s">
        <v>95</v>
      </c>
    </row>
    <row r="57" customFormat="false" ht="13.8" hidden="false" customHeight="false" outlineLevel="0" collapsed="false">
      <c r="D57" s="1" t="s">
        <v>96</v>
      </c>
    </row>
    <row r="58" customFormat="false" ht="13.8" hidden="false" customHeight="false" outlineLevel="0" collapsed="false">
      <c r="D58" s="1" t="s">
        <v>97</v>
      </c>
    </row>
    <row r="59" customFormat="false" ht="13.8" hidden="false" customHeight="false" outlineLevel="0" collapsed="false">
      <c r="D59" s="1" t="s">
        <v>98</v>
      </c>
    </row>
    <row r="60" customFormat="false" ht="13.8" hidden="false" customHeight="false" outlineLevel="0" collapsed="false">
      <c r="D60" s="1" t="s">
        <v>99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LibreOffice/5.4.4.2$Windows_X86_64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2021-04-26T04:29:27Z</dcterms:created>
  <dc:creator>stephen kraig</dc:creator>
  <dc:description/>
  <dc:language>en-US</dc:language>
  <cp:lastModifiedBy/>
  <dcterms:modified xsi:type="dcterms:W3CDTF">2021-05-02T19:31:14Z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